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-2024" sheetId="1" r:id="rId4"/>
  </sheets>
  <definedNames/>
  <calcPr/>
  <extLst>
    <ext uri="GoogleSheetsCustomDataVersion2">
      <go:sheetsCustomData xmlns:go="http://customooxmlschemas.google.com/" r:id="rId5" roundtripDataChecksum="A2labN2Uu1SizBz0/K4tOMQgvegSGLrl9+I3+LKD7jg="/>
    </ext>
  </extLst>
</workbook>
</file>

<file path=xl/sharedStrings.xml><?xml version="1.0" encoding="utf-8"?>
<sst xmlns="http://schemas.openxmlformats.org/spreadsheetml/2006/main" count="42" uniqueCount="41">
  <si>
    <t>Ymmerstan koti- ja kouluyhdistys talousarvio 2024-2025</t>
  </si>
  <si>
    <t>KESKEN</t>
  </si>
  <si>
    <t>2024-2025 ennuste</t>
  </si>
  <si>
    <t>2023-2024 TOTEUMA</t>
  </si>
  <si>
    <t>2022-2023 toteuma</t>
  </si>
  <si>
    <t>2021-2022 toteuma</t>
  </si>
  <si>
    <t>2020-2021 toteuma</t>
  </si>
  <si>
    <t>Tulot</t>
  </si>
  <si>
    <t>Kannatusmaksut</t>
  </si>
  <si>
    <t>Tapahtumat</t>
  </si>
  <si>
    <t xml:space="preserve">   Joulujuhlakahvio/-markkinat</t>
  </si>
  <si>
    <t xml:space="preserve">   Luokkien kahviot, kauttalaskutus Ykkyn maksupäätteellä ja tilin kautta</t>
  </si>
  <si>
    <t xml:space="preserve">   Joulukuusimyynti</t>
  </si>
  <si>
    <t xml:space="preserve">  Kahvilatuotot, vanhempainillat</t>
  </si>
  <si>
    <t>Muut tuotot (talviurheiluvälineistö, frisbeegolf, Ykky-kassit jne.)</t>
  </si>
  <si>
    <t>Tulot yhteensä</t>
  </si>
  <si>
    <t>Menot</t>
  </si>
  <si>
    <t>Hymypatsaat</t>
  </si>
  <si>
    <t>Stipendit</t>
  </si>
  <si>
    <t xml:space="preserve">    Kodin ja koulun päivä</t>
  </si>
  <si>
    <t xml:space="preserve">    Joulumarkkinat</t>
  </si>
  <si>
    <t xml:space="preserve">    Ykkyn 20-vuotisjuhlakonsertti</t>
  </si>
  <si>
    <t>Talviurheiluvälineiden täydennys</t>
  </si>
  <si>
    <t>Joulukuuset ja niiden kuljetus</t>
  </si>
  <si>
    <t>Luokkapallot</t>
  </si>
  <si>
    <t>Muut välituntivälineet</t>
  </si>
  <si>
    <t>Kaveripenkit, pihamaalaukset</t>
  </si>
  <si>
    <t>80*</t>
  </si>
  <si>
    <t>Frisbeegolfvälineet</t>
  </si>
  <si>
    <t>Kirjaston täydentäminen</t>
  </si>
  <si>
    <t>Ykky-kassit</t>
  </si>
  <si>
    <t>Luokkien kahviot, tilitys Ykkyn tililtä</t>
  </si>
  <si>
    <t>Oppilasparlamentin tuki</t>
  </si>
  <si>
    <t>Ylimääräinen varaus</t>
  </si>
  <si>
    <t>Muut menot (Nordean palvelupaketti)</t>
  </si>
  <si>
    <t>Menot yhteensä</t>
  </si>
  <si>
    <t>Rahoitustuotot/kulut</t>
  </si>
  <si>
    <t>Pankki- iZettle- ja SumUp -kulut (sis. Nordean palvelupaketin tilikaudella 2021-22</t>
  </si>
  <si>
    <t>Korkotuotot</t>
  </si>
  <si>
    <t>Seuraavalle tilikaudelle siirtyy</t>
  </si>
  <si>
    <t>Edellisten tilikausien yli- tai alijäämä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</si>
</sst>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i/>
      <sz val="11.0"/>
      <color rgb="FF0000FF"/>
      <name val="Calibri"/>
    </font>
    <font>
      <sz val="18.0"/>
      <color theme="1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b/>
      <sz val="11.0"/>
      <color rgb="FF000000"/>
      <name val="Calibri"/>
    </font>
    <font>
      <color rgb="FF000000"/>
      <name val="Calibri"/>
    </font>
    <font>
      <sz val="11.0"/>
      <color rgb="FF000000"/>
      <name val="Calibri"/>
    </font>
    <font>
      <sz val="11.0"/>
      <color rgb="FFFF0000"/>
      <name val="Calibri"/>
    </font>
    <font>
      <i/>
      <sz val="11.0"/>
      <color rgb="FF000000"/>
      <name val="Calibri"/>
    </font>
    <font>
      <b/>
      <sz val="11.0"/>
      <color theme="4"/>
      <name val="Calibri"/>
    </font>
    <font>
      <color rgb="FFFF0000"/>
      <name val="Calibri"/>
    </font>
    <font>
      <color rgb="FFFF0000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right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5" numFmtId="0" xfId="0" applyFont="1"/>
    <xf borderId="0" fillId="0" fontId="5" numFmtId="0" xfId="0" applyAlignment="1" applyFont="1">
      <alignment horizontal="right"/>
    </xf>
    <xf borderId="0" fillId="0" fontId="6" numFmtId="0" xfId="0" applyFont="1"/>
    <xf borderId="0" fillId="0" fontId="7" numFmtId="0" xfId="0" applyAlignment="1" applyFont="1">
      <alignment horizontal="left" readingOrder="0"/>
    </xf>
    <xf borderId="0" fillId="0" fontId="8" numFmtId="4" xfId="0" applyAlignment="1" applyFont="1" applyNumberFormat="1">
      <alignment horizontal="right"/>
    </xf>
    <xf borderId="0" fillId="0" fontId="7" numFmtId="4" xfId="0" applyAlignment="1" applyFont="1" applyNumberFormat="1">
      <alignment horizontal="right" readingOrder="0"/>
    </xf>
    <xf borderId="0" fillId="0" fontId="7" numFmtId="4" xfId="0" applyAlignment="1" applyFont="1" applyNumberFormat="1">
      <alignment horizontal="right"/>
    </xf>
    <xf borderId="0" fillId="0" fontId="7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right"/>
    </xf>
    <xf borderId="0" fillId="0" fontId="9" numFmtId="0" xfId="0" applyAlignment="1" applyFont="1">
      <alignment horizontal="left"/>
    </xf>
    <xf borderId="0" fillId="0" fontId="7" numFmtId="0" xfId="0" applyFont="1"/>
    <xf borderId="0" fillId="0" fontId="9" numFmtId="0" xfId="0" applyAlignment="1" applyFont="1">
      <alignment horizontal="left" shrinkToFit="0" wrapText="1"/>
    </xf>
    <xf borderId="0" fillId="0" fontId="8" numFmtId="0" xfId="0" applyAlignment="1" applyFont="1">
      <alignment horizontal="right" shrinkToFit="0" wrapText="1"/>
    </xf>
    <xf borderId="0" fillId="0" fontId="7" numFmtId="0" xfId="0" applyAlignment="1" applyFont="1">
      <alignment horizontal="right" readingOrder="0" shrinkToFit="0" wrapText="1"/>
    </xf>
    <xf borderId="0" fillId="0" fontId="9" numFmtId="0" xfId="0" applyAlignment="1" applyFont="1">
      <alignment horizontal="left" readingOrder="0"/>
    </xf>
    <xf borderId="0" fillId="0" fontId="8" numFmtId="0" xfId="0" applyAlignment="1" applyFont="1">
      <alignment horizontal="right" readingOrder="0" shrinkToFit="0" wrapText="1"/>
    </xf>
    <xf borderId="0" fillId="0" fontId="7" numFmtId="0" xfId="0" applyAlignment="1" applyFont="1">
      <alignment horizontal="left" readingOrder="0" shrinkToFit="0" wrapText="1"/>
    </xf>
    <xf borderId="0" fillId="0" fontId="5" numFmtId="0" xfId="0" applyAlignment="1" applyFont="1">
      <alignment horizontal="left"/>
    </xf>
    <xf borderId="0" fillId="0" fontId="4" numFmtId="4" xfId="0" applyAlignment="1" applyFont="1" applyNumberFormat="1">
      <alignment horizontal="right"/>
    </xf>
    <xf borderId="0" fillId="0" fontId="5" numFmtId="4" xfId="0" applyAlignment="1" applyFont="1" applyNumberFormat="1">
      <alignment horizontal="right"/>
    </xf>
    <xf borderId="0" fillId="0" fontId="10" numFmtId="0" xfId="0" applyFont="1"/>
    <xf borderId="0" fillId="0" fontId="11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7" numFmtId="0" xfId="0" applyAlignment="1" applyFont="1">
      <alignment horizontal="right" readingOrder="0"/>
    </xf>
    <xf borderId="0" fillId="0" fontId="7" numFmtId="2" xfId="0" applyAlignment="1" applyFont="1" applyNumberFormat="1">
      <alignment horizontal="right" readingOrder="0"/>
    </xf>
    <xf borderId="0" fillId="0" fontId="8" numFmtId="0" xfId="0" applyAlignment="1" applyFont="1">
      <alignment horizontal="right" readingOrder="0"/>
    </xf>
    <xf borderId="0" fillId="0" fontId="7" numFmtId="0" xfId="0" applyAlignment="1" applyFont="1">
      <alignment horizontal="left" shrinkToFit="0" wrapText="1"/>
    </xf>
    <xf borderId="1" fillId="2" fontId="4" numFmtId="4" xfId="0" applyAlignment="1" applyBorder="1" applyFill="1" applyFont="1" applyNumberFormat="1">
      <alignment horizontal="right"/>
    </xf>
    <xf borderId="1" fillId="2" fontId="5" numFmtId="4" xfId="0" applyAlignment="1" applyBorder="1" applyFont="1" applyNumberFormat="1">
      <alignment horizontal="right"/>
    </xf>
    <xf borderId="0" fillId="0" fontId="5" numFmtId="0" xfId="0" applyAlignment="1" applyFont="1">
      <alignment readingOrder="0" shrinkToFit="0" wrapText="1"/>
    </xf>
    <xf borderId="1" fillId="3" fontId="4" numFmtId="4" xfId="0" applyBorder="1" applyFill="1" applyFont="1" applyNumberFormat="1"/>
    <xf borderId="1" fillId="3" fontId="5" numFmtId="0" xfId="0" applyAlignment="1" applyBorder="1" applyFont="1">
      <alignment readingOrder="0"/>
    </xf>
    <xf borderId="1" fillId="3" fontId="5" numFmtId="4" xfId="0" applyAlignment="1" applyBorder="1" applyFont="1" applyNumberFormat="1">
      <alignment readingOrder="0"/>
    </xf>
    <xf borderId="0" fillId="0" fontId="5" numFmtId="4" xfId="0" applyAlignment="1" applyFont="1" applyNumberFormat="1">
      <alignment horizontal="right" readingOrder="0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90600" cy="990600"/>
    <xdr:pic>
      <xdr:nvPicPr>
        <xdr:cNvPr id="0" name="image1.png" title="Kuva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71"/>
    <col customWidth="1" min="2" max="4" width="19.29"/>
    <col customWidth="1" min="5" max="5" width="18.86"/>
    <col customWidth="1" min="6" max="6" width="18.29"/>
    <col customWidth="1" min="7" max="27" width="8.71"/>
  </cols>
  <sheetData>
    <row r="1">
      <c r="A1" s="1"/>
      <c r="B1" s="1"/>
      <c r="C1" s="1"/>
    </row>
    <row r="2">
      <c r="A2" s="1"/>
      <c r="B2" s="1"/>
      <c r="C2" s="1"/>
    </row>
    <row r="3" ht="68.25" customHeight="1">
      <c r="A3" s="1"/>
      <c r="B3" s="1"/>
      <c r="C3" s="1"/>
    </row>
    <row r="4">
      <c r="A4" s="2" t="s">
        <v>0</v>
      </c>
      <c r="B4" s="3"/>
      <c r="C4" s="3"/>
      <c r="D4" s="4"/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6" t="s">
        <v>1</v>
      </c>
      <c r="B5" s="4"/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7"/>
      <c r="B6" s="6" t="s">
        <v>2</v>
      </c>
      <c r="C6" s="8" t="s">
        <v>3</v>
      </c>
      <c r="D6" s="9" t="s">
        <v>4</v>
      </c>
      <c r="E6" s="9" t="s">
        <v>5</v>
      </c>
      <c r="F6" s="10" t="s">
        <v>6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>
      <c r="A7" s="9" t="s">
        <v>7</v>
      </c>
      <c r="B7" s="7"/>
      <c r="C7" s="7"/>
      <c r="D7" s="11"/>
      <c r="E7" s="9"/>
      <c r="F7" s="11"/>
    </row>
    <row r="8">
      <c r="A8" s="12" t="s">
        <v>8</v>
      </c>
      <c r="B8" s="13">
        <v>0.0</v>
      </c>
      <c r="C8" s="14">
        <v>389.01</v>
      </c>
      <c r="D8" s="15">
        <v>0.0</v>
      </c>
      <c r="E8" s="15">
        <v>0.0</v>
      </c>
      <c r="F8" s="16">
        <v>493.93</v>
      </c>
    </row>
    <row r="9">
      <c r="A9" s="17" t="s">
        <v>9</v>
      </c>
      <c r="B9" s="18"/>
      <c r="C9" s="18"/>
      <c r="D9" s="11"/>
      <c r="E9" s="15"/>
      <c r="F9" s="16">
        <v>0.0</v>
      </c>
    </row>
    <row r="10">
      <c r="A10" s="19" t="s">
        <v>10</v>
      </c>
      <c r="B10" s="18">
        <v>1000.0</v>
      </c>
      <c r="C10" s="14">
        <f>10.81+43.32</f>
        <v>54.13</v>
      </c>
      <c r="D10" s="20">
        <v>0.0</v>
      </c>
      <c r="E10" s="15">
        <v>0.0</v>
      </c>
      <c r="F10" s="16">
        <v>0.0</v>
      </c>
    </row>
    <row r="11">
      <c r="A11" s="21" t="s">
        <v>11</v>
      </c>
      <c r="B11" s="22">
        <v>1000.0</v>
      </c>
      <c r="C11" s="23">
        <v>174.41</v>
      </c>
      <c r="D11" s="20">
        <f>D32</f>
        <v>1522</v>
      </c>
      <c r="E11" s="15">
        <f>297.03+371.72+34.16</f>
        <v>702.91</v>
      </c>
      <c r="F11" s="16"/>
    </row>
    <row r="12">
      <c r="A12" s="19" t="s">
        <v>12</v>
      </c>
      <c r="B12" s="18">
        <v>2500.0</v>
      </c>
      <c r="C12" s="14">
        <v>2098.46</v>
      </c>
      <c r="D12" s="20">
        <v>1800.0</v>
      </c>
      <c r="E12" s="15">
        <f>2693.6-268.32-28.71-371.72-34.16</f>
        <v>1990.69</v>
      </c>
      <c r="F12" s="16">
        <v>1913.85</v>
      </c>
    </row>
    <row r="13">
      <c r="A13" s="24" t="s">
        <v>13</v>
      </c>
      <c r="B13" s="25">
        <v>150.0</v>
      </c>
      <c r="C13" s="22"/>
      <c r="D13" s="20"/>
      <c r="E13" s="15"/>
      <c r="F13" s="16"/>
    </row>
    <row r="14">
      <c r="A14" s="26" t="s">
        <v>14</v>
      </c>
      <c r="B14" s="22">
        <v>100.0</v>
      </c>
      <c r="C14" s="23">
        <v>741.06</v>
      </c>
      <c r="D14" s="20">
        <f>50+150</f>
        <v>200</v>
      </c>
      <c r="E14" s="15">
        <v>1307.19</v>
      </c>
      <c r="F14" s="16">
        <v>449.09</v>
      </c>
    </row>
    <row r="15">
      <c r="A15" s="27" t="s">
        <v>15</v>
      </c>
      <c r="B15" s="28">
        <f t="shared" ref="B15:F15" si="1">SUM(B8:B14)</f>
        <v>4750</v>
      </c>
      <c r="C15" s="29">
        <f t="shared" si="1"/>
        <v>3457.07</v>
      </c>
      <c r="D15" s="29">
        <f t="shared" si="1"/>
        <v>3522</v>
      </c>
      <c r="E15" s="29">
        <f t="shared" si="1"/>
        <v>4000.79</v>
      </c>
      <c r="F15" s="10">
        <f t="shared" si="1"/>
        <v>2856.87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>
      <c r="A16" s="11"/>
      <c r="B16" s="31"/>
      <c r="C16" s="31"/>
      <c r="D16" s="11"/>
      <c r="E16" s="15"/>
      <c r="F16" s="16"/>
    </row>
    <row r="17">
      <c r="A17" s="9" t="s">
        <v>16</v>
      </c>
      <c r="B17" s="32"/>
      <c r="C17" s="32"/>
      <c r="D17" s="11"/>
      <c r="E17" s="29"/>
      <c r="F17" s="16"/>
    </row>
    <row r="18">
      <c r="A18" s="17" t="s">
        <v>17</v>
      </c>
      <c r="B18" s="33">
        <v>800.0</v>
      </c>
      <c r="C18" s="16">
        <v>0.0</v>
      </c>
      <c r="D18" s="20">
        <v>800.0</v>
      </c>
      <c r="E18" s="15">
        <v>0.0</v>
      </c>
      <c r="F18" s="16">
        <v>0.0</v>
      </c>
    </row>
    <row r="19">
      <c r="A19" s="17" t="s">
        <v>18</v>
      </c>
      <c r="B19" s="16">
        <v>600.0</v>
      </c>
      <c r="C19" s="14">
        <v>605.0</v>
      </c>
      <c r="D19" s="20">
        <v>600.0</v>
      </c>
      <c r="E19" s="15">
        <v>570.0</v>
      </c>
      <c r="F19" s="16">
        <v>550.0</v>
      </c>
    </row>
    <row r="20">
      <c r="A20" s="17" t="s">
        <v>9</v>
      </c>
      <c r="B20" s="18"/>
      <c r="C20" s="18"/>
      <c r="D20" s="20"/>
      <c r="E20" s="15"/>
      <c r="F20" s="16"/>
    </row>
    <row r="21">
      <c r="A21" s="19" t="s">
        <v>19</v>
      </c>
      <c r="B21" s="18">
        <v>150.0</v>
      </c>
      <c r="C21" s="14">
        <v>118.63</v>
      </c>
      <c r="D21" s="20">
        <v>130.0</v>
      </c>
      <c r="E21" s="15"/>
      <c r="F21" s="16"/>
    </row>
    <row r="22">
      <c r="A22" s="19" t="s">
        <v>20</v>
      </c>
      <c r="B22" s="18">
        <v>400.0</v>
      </c>
      <c r="C22" s="33">
        <v>0.0</v>
      </c>
      <c r="D22" s="20"/>
      <c r="E22" s="15"/>
      <c r="F22" s="16"/>
    </row>
    <row r="23">
      <c r="A23" s="19" t="s">
        <v>21</v>
      </c>
      <c r="B23" s="18"/>
      <c r="C23" s="33">
        <v>0.0</v>
      </c>
      <c r="D23" s="20"/>
      <c r="E23" s="15"/>
      <c r="F23" s="16"/>
    </row>
    <row r="24">
      <c r="A24" s="17" t="s">
        <v>22</v>
      </c>
      <c r="B24" s="18"/>
      <c r="C24" s="18"/>
      <c r="D24" s="20">
        <v>0.0</v>
      </c>
      <c r="E24" s="15">
        <v>0.0</v>
      </c>
      <c r="F24" s="16">
        <v>325.4</v>
      </c>
    </row>
    <row r="25">
      <c r="A25" s="17" t="s">
        <v>23</v>
      </c>
      <c r="B25" s="18">
        <v>1500.0</v>
      </c>
      <c r="C25" s="34">
        <v>1175.0</v>
      </c>
      <c r="D25" s="16">
        <v>1150.0</v>
      </c>
      <c r="E25" s="15">
        <f>1085+50</f>
        <v>1135</v>
      </c>
      <c r="F25" s="16">
        <v>1135.0</v>
      </c>
    </row>
    <row r="26">
      <c r="A26" s="17" t="s">
        <v>24</v>
      </c>
      <c r="B26" s="18">
        <v>230.0</v>
      </c>
      <c r="C26" s="14">
        <v>406.0</v>
      </c>
      <c r="D26" s="20">
        <v>200.0</v>
      </c>
      <c r="E26" s="15">
        <v>338.0</v>
      </c>
      <c r="F26" s="16">
        <v>100.0</v>
      </c>
    </row>
    <row r="27">
      <c r="A27" s="17" t="s">
        <v>25</v>
      </c>
      <c r="B27" s="18">
        <v>0.0</v>
      </c>
      <c r="C27" s="16">
        <v>0.0</v>
      </c>
      <c r="D27" s="20">
        <v>0.0</v>
      </c>
      <c r="E27" s="15">
        <v>140.0</v>
      </c>
      <c r="F27" s="16">
        <v>0.0</v>
      </c>
    </row>
    <row r="28">
      <c r="A28" s="17" t="s">
        <v>26</v>
      </c>
      <c r="B28" s="35" t="s">
        <v>27</v>
      </c>
      <c r="C28" s="33">
        <v>0.0</v>
      </c>
      <c r="D28" s="20">
        <v>0.0</v>
      </c>
      <c r="E28" s="15">
        <v>0.0</v>
      </c>
      <c r="F28" s="16">
        <v>0.0</v>
      </c>
    </row>
    <row r="29">
      <c r="A29" s="17" t="s">
        <v>28</v>
      </c>
      <c r="B29" s="18">
        <v>0.0</v>
      </c>
      <c r="C29" s="16">
        <v>0.0</v>
      </c>
      <c r="D29" s="20">
        <v>100.0</v>
      </c>
      <c r="E29" s="15">
        <v>0.0</v>
      </c>
      <c r="F29" s="16">
        <v>0.0</v>
      </c>
    </row>
    <row r="30">
      <c r="A30" s="17" t="s">
        <v>29</v>
      </c>
      <c r="B30" s="35">
        <v>100.0</v>
      </c>
      <c r="C30" s="16">
        <v>0.0</v>
      </c>
      <c r="D30" s="20">
        <v>200.0</v>
      </c>
      <c r="E30" s="15">
        <v>0.0</v>
      </c>
      <c r="F30" s="16">
        <v>0.0</v>
      </c>
    </row>
    <row r="31">
      <c r="A31" s="12" t="s">
        <v>30</v>
      </c>
      <c r="B31" s="18"/>
      <c r="C31" s="14">
        <v>446.4</v>
      </c>
      <c r="D31" s="20"/>
      <c r="E31" s="15"/>
      <c r="F31" s="16"/>
    </row>
    <row r="32">
      <c r="A32" s="17" t="s">
        <v>31</v>
      </c>
      <c r="B32" s="18">
        <v>1000.0</v>
      </c>
      <c r="C32" s="33">
        <v>174.41</v>
      </c>
      <c r="D32" s="20">
        <f>196+1326</f>
        <v>1522</v>
      </c>
      <c r="E32" s="15">
        <f>E11</f>
        <v>702.91</v>
      </c>
      <c r="F32" s="16">
        <v>0.0</v>
      </c>
    </row>
    <row r="33">
      <c r="A33" s="17" t="s">
        <v>32</v>
      </c>
      <c r="B33" s="18">
        <v>100.0</v>
      </c>
      <c r="C33" s="33">
        <v>0.0</v>
      </c>
      <c r="D33" s="20">
        <v>100.0</v>
      </c>
      <c r="E33" s="15"/>
      <c r="F33" s="16"/>
    </row>
    <row r="34">
      <c r="A34" s="17" t="s">
        <v>33</v>
      </c>
      <c r="B34" s="18"/>
      <c r="C34" s="16">
        <f>64.44+130.8</f>
        <v>195.24</v>
      </c>
      <c r="D34" s="20"/>
      <c r="E34" s="15"/>
      <c r="F34" s="16"/>
    </row>
    <row r="35">
      <c r="A35" s="17" t="s">
        <v>34</v>
      </c>
      <c r="B35" s="18">
        <v>230.0</v>
      </c>
      <c r="C35" s="14">
        <v>208.23</v>
      </c>
      <c r="D35" s="20">
        <f>250+30</f>
        <v>280</v>
      </c>
      <c r="E35" s="15">
        <v>0.0</v>
      </c>
      <c r="F35" s="16">
        <v>90.0</v>
      </c>
    </row>
    <row r="36">
      <c r="A36" s="27" t="s">
        <v>35</v>
      </c>
      <c r="B36" s="28">
        <f t="shared" ref="B36:F36" si="2">SUM(B18:B35)</f>
        <v>5110</v>
      </c>
      <c r="C36" s="29">
        <f t="shared" si="2"/>
        <v>3328.91</v>
      </c>
      <c r="D36" s="29">
        <f t="shared" si="2"/>
        <v>5082</v>
      </c>
      <c r="E36" s="29">
        <f t="shared" si="2"/>
        <v>2885.91</v>
      </c>
      <c r="F36" s="10">
        <f t="shared" si="2"/>
        <v>2200.4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ht="15.75" customHeight="1">
      <c r="A37" s="11"/>
      <c r="B37" s="31"/>
      <c r="C37" s="31"/>
      <c r="D37" s="11"/>
      <c r="E37" s="15"/>
      <c r="F37" s="16"/>
    </row>
    <row r="38" ht="15.75" customHeight="1">
      <c r="A38" s="27" t="s">
        <v>36</v>
      </c>
      <c r="B38" s="32"/>
      <c r="C38" s="32"/>
      <c r="D38" s="9"/>
      <c r="E38" s="29"/>
      <c r="F38" s="1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36" t="s">
        <v>37</v>
      </c>
      <c r="B39" s="22"/>
      <c r="C39" s="22"/>
      <c r="D39" s="20">
        <v>200.0</v>
      </c>
      <c r="E39" s="15">
        <v>200.96</v>
      </c>
      <c r="F39" s="16">
        <v>197.56</v>
      </c>
    </row>
    <row r="40" ht="15.75" customHeight="1">
      <c r="A40" s="17" t="s">
        <v>38</v>
      </c>
      <c r="B40" s="18"/>
      <c r="C40" s="18"/>
      <c r="D40" s="20">
        <v>0.0</v>
      </c>
      <c r="E40" s="15">
        <v>0.0</v>
      </c>
      <c r="F40" s="16">
        <v>0.0</v>
      </c>
    </row>
    <row r="41" ht="15.75" customHeight="1">
      <c r="A41" s="17"/>
      <c r="B41" s="18"/>
      <c r="C41" s="18"/>
      <c r="D41" s="11"/>
      <c r="E41" s="15"/>
      <c r="F41" s="16"/>
    </row>
    <row r="42" ht="15.75" customHeight="1">
      <c r="A42" s="9" t="s">
        <v>39</v>
      </c>
      <c r="B42" s="37">
        <f t="shared" ref="B42:F42" si="3">B15-B36-B39+B40</f>
        <v>-360</v>
      </c>
      <c r="C42" s="38">
        <f t="shared" si="3"/>
        <v>128.16</v>
      </c>
      <c r="D42" s="38">
        <f t="shared" si="3"/>
        <v>-1760</v>
      </c>
      <c r="E42" s="38">
        <f t="shared" si="3"/>
        <v>913.92</v>
      </c>
      <c r="F42" s="10">
        <f t="shared" si="3"/>
        <v>458.91</v>
      </c>
    </row>
    <row r="43" ht="15.75" customHeight="1">
      <c r="A43" s="11"/>
      <c r="B43" s="31"/>
      <c r="C43" s="31"/>
      <c r="D43" s="11"/>
      <c r="E43" s="11"/>
      <c r="F43" s="11"/>
    </row>
    <row r="44" ht="15.75" customHeight="1">
      <c r="A44" s="39" t="s">
        <v>40</v>
      </c>
      <c r="B44" s="40"/>
      <c r="C44" s="41">
        <v>3815.95</v>
      </c>
      <c r="D44" s="42">
        <v>4724.83</v>
      </c>
      <c r="E44" s="43">
        <v>3810.91</v>
      </c>
      <c r="F44" s="43">
        <v>3352.0</v>
      </c>
    </row>
    <row r="45" ht="15.75" customHeight="1">
      <c r="A45" s="11"/>
      <c r="B45" s="44"/>
      <c r="C45" s="44"/>
      <c r="D45" s="11"/>
      <c r="E45" s="11"/>
      <c r="F45" s="1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printOptions/>
  <pageMargins bottom="0.7480314960629921" footer="0.0" header="0.0" left="0.46920504799913715" right="0.37212814151655704" top="0.43684607917161045"/>
  <pageSetup paperSize="9" scale="8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2019-09-12T06:29:19Z</dcterms:created>
  <dc:creator>kaisa</dc:creator>
</cp:coreProperties>
</file>